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MN GAC\Annual Prioritization and Work Planning\2020 Priorities and Work Plans\"/>
    </mc:Choice>
  </mc:AlternateContent>
  <xr:revisionPtr revIDLastSave="0" documentId="13_ncr:1_{01F877C7-C4A7-4F0A-BD42-FEF03A069800}" xr6:coauthVersionLast="45" xr6:coauthVersionMax="45" xr10:uidLastSave="{00000000-0000-0000-0000-000000000000}"/>
  <bookViews>
    <workbookView xWindow="21204" yWindow="24" windowWidth="18480" windowHeight="12000" xr2:uid="{00000000-000D-0000-FFFF-FFFF00000000}"/>
  </bookViews>
  <sheets>
    <sheet name="2020 PRIORITIZATION" sheetId="3" r:id="rId1"/>
    <sheet name="Summary Short Names" sheetId="5" r:id="rId2"/>
    <sheet name="Summary Full Names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17" i="3" l="1"/>
  <c r="H17" i="3" s="1"/>
  <c r="N15" i="3"/>
  <c r="H15" i="3" s="1"/>
  <c r="N14" i="3"/>
  <c r="H14" i="3" s="1"/>
  <c r="E14" i="3" s="1"/>
  <c r="N20" i="3"/>
  <c r="H20" i="3" s="1"/>
  <c r="N16" i="3"/>
  <c r="H16" i="3" s="1"/>
  <c r="N11" i="3"/>
  <c r="H11" i="3" s="1"/>
  <c r="F20" i="3"/>
  <c r="E20" i="3" s="1"/>
  <c r="F19" i="3"/>
  <c r="F18" i="3"/>
  <c r="F17" i="3"/>
  <c r="F16" i="3"/>
  <c r="E16" i="3" s="1"/>
  <c r="F15" i="3"/>
  <c r="F14" i="3"/>
  <c r="F13" i="3"/>
  <c r="F12" i="3"/>
  <c r="F11" i="3"/>
  <c r="F10" i="3"/>
  <c r="F9" i="3"/>
  <c r="F8" i="3"/>
  <c r="F6" i="3"/>
  <c r="F7" i="3"/>
  <c r="F5" i="3"/>
  <c r="F4" i="3"/>
  <c r="F3" i="3"/>
  <c r="F2" i="3"/>
  <c r="E11" i="3" l="1"/>
  <c r="E15" i="3"/>
  <c r="E17" i="3"/>
  <c r="N4" i="3"/>
  <c r="N7" i="3"/>
  <c r="H4" i="3" l="1"/>
  <c r="E4" i="3" s="1"/>
  <c r="N3" i="3" l="1"/>
  <c r="H3" i="3" s="1"/>
  <c r="E3" i="3" s="1"/>
  <c r="N19" i="3" l="1"/>
  <c r="H19" i="3" s="1"/>
  <c r="E19" i="3" s="1"/>
  <c r="N18" i="3"/>
  <c r="H18" i="3" s="1"/>
  <c r="E18" i="3" s="1"/>
  <c r="N9" i="3"/>
  <c r="N10" i="3"/>
  <c r="N13" i="3"/>
  <c r="H13" i="3" s="1"/>
  <c r="E13" i="3" s="1"/>
  <c r="N6" i="3"/>
  <c r="N12" i="3"/>
  <c r="H12" i="3" s="1"/>
  <c r="E12" i="3" s="1"/>
  <c r="N5" i="3"/>
  <c r="N8" i="3"/>
  <c r="N2" i="3"/>
  <c r="H9" i="3" l="1"/>
  <c r="E9" i="3" s="1"/>
  <c r="H8" i="3"/>
  <c r="E8" i="3" s="1"/>
  <c r="H7" i="3" l="1"/>
  <c r="E7" i="3" s="1"/>
  <c r="H2" i="3"/>
  <c r="E2" i="3" s="1"/>
  <c r="H10" i="3"/>
  <c r="E10" i="3" s="1"/>
  <c r="H6" i="3"/>
  <c r="E6" i="3" s="1"/>
  <c r="H5" i="3"/>
  <c r="E5" i="3" s="1"/>
</calcChain>
</file>

<file path=xl/sharedStrings.xml><?xml version="1.0" encoding="utf-8"?>
<sst xmlns="http://schemas.openxmlformats.org/spreadsheetml/2006/main" count="138" uniqueCount="84">
  <si>
    <t>Active</t>
  </si>
  <si>
    <t>Priority Score</t>
  </si>
  <si>
    <t>Value Score</t>
  </si>
  <si>
    <t>Success Score</t>
  </si>
  <si>
    <t>Owner Exists</t>
  </si>
  <si>
    <t>Work Team Exists</t>
  </si>
  <si>
    <t>Active Champ Exists</t>
  </si>
  <si>
    <t>$$ Exists</t>
  </si>
  <si>
    <t>Est $$</t>
  </si>
  <si>
    <t>Easy Score</t>
  </si>
  <si>
    <t>Effort</t>
  </si>
  <si>
    <t>Med</t>
  </si>
  <si>
    <t>High</t>
  </si>
  <si>
    <t>Status</t>
  </si>
  <si>
    <t>Project or Initiative Name</t>
  </si>
  <si>
    <t>GAC Rank</t>
  </si>
  <si>
    <t>Parcel Data</t>
  </si>
  <si>
    <t>Parks and Trails Data Standard</t>
  </si>
  <si>
    <t>EM Damage Assess Data Standard</t>
  </si>
  <si>
    <t>some</t>
  </si>
  <si>
    <t>Team is NG9-1-1 Standards Group</t>
  </si>
  <si>
    <t>Sonia Dickerson</t>
  </si>
  <si>
    <t>Jim Bunning</t>
  </si>
  <si>
    <t>Ross</t>
  </si>
  <si>
    <t>Project Owner</t>
  </si>
  <si>
    <t>Comments</t>
  </si>
  <si>
    <t>Outreach Committee is team</t>
  </si>
  <si>
    <t>Champ</t>
  </si>
  <si>
    <t>State and metro groups working on it.</t>
  </si>
  <si>
    <t>Description</t>
  </si>
  <si>
    <t>many</t>
  </si>
  <si>
    <t>Updated &amp; Aligned Boundary Data</t>
  </si>
  <si>
    <t>Anderson/Richter</t>
  </si>
  <si>
    <t>Preston Dowell</t>
  </si>
  <si>
    <t>Ryan Mattke</t>
  </si>
  <si>
    <t>Norman Anderson</t>
  </si>
  <si>
    <t>Free and Open Data</t>
  </si>
  <si>
    <t>Survey Score</t>
  </si>
  <si>
    <t>Kotz</t>
  </si>
  <si>
    <t>Gerry Sjerven</t>
  </si>
  <si>
    <t>Sean Vaughn</t>
  </si>
  <si>
    <t xml:space="preserve">Champs: Lougee, Kotz &amp; Ross. </t>
  </si>
  <si>
    <t>Team is 3D Geomatics Committee</t>
  </si>
  <si>
    <t>Team is a subgroup of EP Committee</t>
  </si>
  <si>
    <t>Kari Geurts</t>
  </si>
  <si>
    <t>Do in '20</t>
  </si>
  <si>
    <t>Hydro-DEMs</t>
  </si>
  <si>
    <t>LiDAR Data</t>
  </si>
  <si>
    <t>Road Centerline Data</t>
  </si>
  <si>
    <t>Image Service Improvements</t>
  </si>
  <si>
    <t>Basemap Services</t>
  </si>
  <si>
    <t>Address Point Data</t>
  </si>
  <si>
    <t>Underground Utilities Data Forum</t>
  </si>
  <si>
    <t>Critical Infrastructure Data Custodian</t>
  </si>
  <si>
    <t>U.S. National Grid Materials</t>
  </si>
  <si>
    <t>Culvert Data Standard</t>
  </si>
  <si>
    <t>Unmanned Systems Metadata Guide</t>
  </si>
  <si>
    <t>All public geospatial data in MN to be free and open to everyone.</t>
  </si>
  <si>
    <t>Updated and aligned boundary data from authoritative sources.</t>
  </si>
  <si>
    <t>Accurate hydro-DEMs (hDEM) that serve modern flood modeling and hydro-terrain analysis tools, and the development of more accurate watercourses and watersheds.</t>
  </si>
  <si>
    <t>Statewide publicly available parcel data.</t>
  </si>
  <si>
    <t>Statewide publicly available road centerline data.</t>
  </si>
  <si>
    <t>New LiDAR data acquisition across Minnesota for use in developing new derived products guided by committee developed standards.</t>
  </si>
  <si>
    <t>Improvements to the MnGeo Imagery Service, such as Web Mercator support, tiling, and complementary options such as “composite of latest leaf off imagery”, and downloading options.</t>
  </si>
  <si>
    <t>The implementation of an archive for Minnesota geospatial data.</t>
  </si>
  <si>
    <t>Statewide and regional (e.g. Twin Cities metro) publicly available basemap services.</t>
  </si>
  <si>
    <t>An inventory and assessment of Minnesota’s geospatial data assets.</t>
  </si>
  <si>
    <t>Statewide publicly available address points data.</t>
  </si>
  <si>
    <t>An emergency management damage assessment data standard to provide an accepted specification to support a request for State or Federal assistance after a disaster.</t>
  </si>
  <si>
    <t>A forum (committee, workgroup, etc.) for MN geospatial professionals to discuss and share best practices, standards, lessons learned, etc. for implementing and supporting the geospatial components of NG9-1-1</t>
  </si>
  <si>
    <t>A forum (committee, workgroup, etc.) to explore development of statewide data representing underground utilities.</t>
  </si>
  <si>
    <t>Identifying a custodian and maintenance workflow for statewide critical infrastructure data.</t>
  </si>
  <si>
    <t>Maps, procedures, templates and other materials to help all levels of government implement the U.S. National Grid.</t>
  </si>
  <si>
    <t>A culvert data standard.</t>
  </si>
  <si>
    <t>A parks and trails data standard.</t>
  </si>
  <si>
    <t>A guide for describing in metadata the specifications of unmanned aircraft systems (UAS), unmanned surface water vehicles (USV), and unmanned underwater vehicles (UUV).</t>
  </si>
  <si>
    <t>Inventory of MN GeoData Assets</t>
  </si>
  <si>
    <t>Geodata Archive Implementation</t>
  </si>
  <si>
    <t>NG9-1-1 Geospatial Forum</t>
  </si>
  <si>
    <t>?</t>
  </si>
  <si>
    <t>Many</t>
  </si>
  <si>
    <t>Knippel</t>
  </si>
  <si>
    <t>Randy Knippel</t>
  </si>
  <si>
    <t>Team is Parcel/Land Recs Committee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</si>
</sst>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9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4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B6DDE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A7A7"/>
        <bgColor indexed="64"/>
      </patternFill>
    </fill>
  </fills>
  <borders count="5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Alignment="1">
      <alignment horizontal="center"/>
    </xf>
    <xf numFmtId="0" fontId="1" fillId="3" borderId="1" xfId="0" applyFont="1" applyFill="1" applyBorder="1" applyAlignment="1">
      <alignment horizontal="center" wrapText="1"/>
    </xf>
    <xf numFmtId="0" fontId="1" fillId="5" borderId="1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0" fontId="2" fillId="5" borderId="2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center" wrapText="1"/>
    </xf>
    <xf numFmtId="0" fontId="2" fillId="5" borderId="4" xfId="0" applyFont="1" applyFill="1" applyBorder="1" applyAlignment="1">
      <alignment horizontal="center" wrapText="1"/>
    </xf>
    <xf numFmtId="0" fontId="5" fillId="6" borderId="1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wrapText="1"/>
    </xf>
    <xf numFmtId="0" fontId="1" fillId="7" borderId="1" xfId="0" applyFont="1" applyFill="1" applyBorder="1" applyAlignment="1">
      <alignment wrapText="1"/>
    </xf>
    <xf numFmtId="0" fontId="3" fillId="7" borderId="4" xfId="0" applyFont="1" applyFill="1" applyBorder="1" applyAlignment="1">
      <alignment horizontal="center" wrapText="1"/>
    </xf>
    <xf numFmtId="164" fontId="3" fillId="7" borderId="4" xfId="0" applyNumberFormat="1" applyFont="1" applyFill="1" applyBorder="1" applyAlignment="1">
      <alignment horizontal="center" wrapText="1"/>
    </xf>
    <xf numFmtId="0" fontId="6" fillId="7" borderId="4" xfId="0" applyFont="1" applyFill="1" applyBorder="1" applyAlignment="1">
      <alignment horizontal="center" wrapText="1"/>
    </xf>
    <xf numFmtId="0" fontId="6" fillId="7" borderId="4" xfId="0" applyFont="1" applyFill="1" applyBorder="1" applyAlignment="1">
      <alignment wrapText="1"/>
    </xf>
    <xf numFmtId="0" fontId="3" fillId="7" borderId="2" xfId="0" applyFont="1" applyFill="1" applyBorder="1" applyAlignment="1">
      <alignment horizontal="center" wrapText="1"/>
    </xf>
    <xf numFmtId="164" fontId="3" fillId="7" borderId="2" xfId="0" applyNumberFormat="1" applyFont="1" applyFill="1" applyBorder="1" applyAlignment="1">
      <alignment horizontal="center" wrapText="1"/>
    </xf>
    <xf numFmtId="0" fontId="6" fillId="7" borderId="2" xfId="0" applyFont="1" applyFill="1" applyBorder="1" applyAlignment="1">
      <alignment horizontal="center" wrapText="1"/>
    </xf>
    <xf numFmtId="0" fontId="6" fillId="7" borderId="2" xfId="0" applyFont="1" applyFill="1" applyBorder="1" applyAlignment="1">
      <alignment wrapText="1"/>
    </xf>
    <xf numFmtId="0" fontId="1" fillId="7" borderId="1" xfId="0" applyFont="1" applyFill="1" applyBorder="1" applyAlignment="1">
      <alignment horizontal="center" wrapText="1"/>
    </xf>
    <xf numFmtId="0" fontId="6" fillId="7" borderId="4" xfId="0" applyFont="1" applyFill="1" applyBorder="1" applyAlignment="1">
      <alignment horizontal="center"/>
    </xf>
    <xf numFmtId="0" fontId="6" fillId="7" borderId="2" xfId="0" applyFont="1" applyFill="1" applyBorder="1" applyAlignment="1">
      <alignment horizontal="center"/>
    </xf>
    <xf numFmtId="0" fontId="5" fillId="6" borderId="3" xfId="0" applyFont="1" applyFill="1" applyBorder="1" applyAlignment="1">
      <alignment horizontal="center"/>
    </xf>
    <xf numFmtId="0" fontId="6" fillId="0" borderId="4" xfId="0" applyFont="1" applyFill="1" applyBorder="1" applyAlignment="1" applyProtection="1">
      <protection locked="0"/>
    </xf>
    <xf numFmtId="0" fontId="6" fillId="0" borderId="2" xfId="0" applyFont="1" applyFill="1" applyBorder="1" applyAlignment="1" applyProtection="1">
      <protection locked="0"/>
    </xf>
    <xf numFmtId="0" fontId="3" fillId="0" borderId="2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wrapText="1"/>
    </xf>
    <xf numFmtId="0" fontId="5" fillId="0" borderId="1" xfId="0" applyFont="1" applyFill="1" applyBorder="1" applyAlignment="1">
      <alignment horizontal="center" wrapText="1"/>
    </xf>
    <xf numFmtId="0" fontId="2" fillId="0" borderId="4" xfId="0" applyFont="1" applyFill="1" applyBorder="1" applyAlignment="1">
      <alignment horizontal="center" wrapText="1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 applyAlignment="1">
      <alignment wrapText="1"/>
    </xf>
    <xf numFmtId="0" fontId="2" fillId="0" borderId="2" xfId="0" applyFont="1" applyFill="1" applyBorder="1" applyAlignment="1">
      <alignment horizontal="center" wrapText="1"/>
    </xf>
    <xf numFmtId="0" fontId="6" fillId="0" borderId="2" xfId="0" applyFont="1" applyFill="1" applyBorder="1" applyAlignment="1">
      <alignment horizontal="center"/>
    </xf>
    <xf numFmtId="0" fontId="6" fillId="0" borderId="2" xfId="0" applyFont="1" applyFill="1" applyBorder="1" applyAlignment="1">
      <alignment wrapText="1"/>
    </xf>
    <xf numFmtId="0" fontId="7" fillId="0" borderId="2" xfId="0" applyFont="1" applyFill="1" applyBorder="1" applyAlignment="1">
      <alignment wrapText="1"/>
    </xf>
    <xf numFmtId="0" fontId="8" fillId="0" borderId="4" xfId="0" applyFont="1" applyFill="1" applyBorder="1" applyAlignment="1" applyProtection="1">
      <alignment wrapText="1"/>
      <protection locked="0"/>
    </xf>
    <xf numFmtId="0" fontId="8" fillId="0" borderId="2" xfId="0" applyFont="1" applyFill="1" applyBorder="1" applyAlignment="1" applyProtection="1">
      <alignment wrapText="1"/>
      <protection locked="0"/>
    </xf>
    <xf numFmtId="0" fontId="5" fillId="0" borderId="0" xfId="0" applyFont="1"/>
    <xf numFmtId="0" fontId="3" fillId="0" borderId="2" xfId="0" applyFont="1" applyFill="1" applyBorder="1" applyAlignment="1">
      <alignment horizontal="center" wrapText="1"/>
    </xf>
    <xf numFmtId="164" fontId="3" fillId="0" borderId="2" xfId="0" applyNumberFormat="1" applyFont="1" applyFill="1" applyBorder="1" applyAlignment="1">
      <alignment horizontal="center" wrapText="1"/>
    </xf>
    <xf numFmtId="1" fontId="4" fillId="4" borderId="4" xfId="0" applyNumberFormat="1" applyFont="1" applyFill="1" applyBorder="1" applyAlignment="1">
      <alignment horizontal="center" wrapText="1"/>
    </xf>
    <xf numFmtId="1" fontId="4" fillId="4" borderId="2" xfId="0" applyNumberFormat="1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1" fontId="4" fillId="2" borderId="4" xfId="0" applyNumberFormat="1" applyFont="1" applyFill="1" applyBorder="1" applyAlignment="1">
      <alignment horizontal="center" wrapText="1"/>
    </xf>
    <xf numFmtId="1" fontId="4" fillId="2" borderId="2" xfId="0" applyNumberFormat="1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2" xfId="0" applyFont="1" applyFill="1" applyBorder="1" applyAlignment="1">
      <alignment horizontal="center" wrapText="1"/>
    </xf>
    <xf numFmtId="0" fontId="2" fillId="7" borderId="4" xfId="0" applyFont="1" applyFill="1" applyBorder="1" applyAlignment="1"/>
    <xf numFmtId="0" fontId="2" fillId="7" borderId="2" xfId="0" applyFont="1" applyFill="1" applyBorder="1" applyAlignment="1"/>
    <xf numFmtId="0" fontId="2" fillId="0" borderId="2" xfId="0" applyFont="1" applyFill="1" applyBorder="1" applyAlignment="1"/>
    <xf numFmtId="0" fontId="3" fillId="8" borderId="2" xfId="0" applyFont="1" applyFill="1" applyBorder="1" applyAlignment="1">
      <alignment horizontal="center" wrapText="1"/>
    </xf>
    <xf numFmtId="0" fontId="3" fillId="8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A7A7"/>
      <color rgb="FFFF4F4F"/>
      <color rgb="FFFFFF99"/>
      <color rgb="FFDF89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6"/>
  <sheetViews>
    <sheetView tabSelected="1" zoomScale="80" zoomScaleNormal="80" workbookViewId="0">
      <pane ySplit="1" topLeftCell="A2" activePane="bottomLeft" state="frozen"/>
      <selection activeCell="C1" sqref="C1"/>
      <selection pane="bottomLeft" activeCell="H25" sqref="H25"/>
    </sheetView>
  </sheetViews>
  <sheetFormatPr defaultRowHeight="14.4" x14ac:dyDescent="0.3"/>
  <cols>
    <col min="1" max="1" width="37.109375" customWidth="1"/>
    <col min="2" max="2" width="9.33203125" style="1" customWidth="1"/>
    <col min="3" max="3" width="4.6640625" customWidth="1"/>
    <col min="4" max="4" width="5.6640625" customWidth="1"/>
    <col min="5" max="6" width="8.33203125" customWidth="1"/>
    <col min="7" max="7" width="6.6640625" customWidth="1"/>
    <col min="8" max="8" width="8.33203125" customWidth="1"/>
    <col min="9" max="9" width="7.33203125" customWidth="1"/>
    <col min="10" max="10" width="6.109375" customWidth="1"/>
    <col min="11" max="11" width="7.33203125" customWidth="1"/>
    <col min="12" max="12" width="5.6640625" customWidth="1"/>
    <col min="13" max="13" width="6.33203125" customWidth="1"/>
    <col min="14" max="14" width="6" customWidth="1"/>
    <col min="15" max="15" width="6.33203125" customWidth="1"/>
    <col min="16" max="16" width="19.109375" customWidth="1"/>
    <col min="17" max="17" width="9" customWidth="1"/>
    <col min="18" max="18" width="36.109375" customWidth="1"/>
    <col min="19" max="19" width="54.33203125" customWidth="1"/>
  </cols>
  <sheetData>
    <row r="1" spans="1:19" ht="47.4" thickBot="1" x14ac:dyDescent="0.35">
      <c r="A1" s="11" t="s">
        <v>14</v>
      </c>
      <c r="B1" s="20" t="s">
        <v>13</v>
      </c>
      <c r="C1" s="20" t="s">
        <v>45</v>
      </c>
      <c r="D1" s="2" t="s">
        <v>15</v>
      </c>
      <c r="E1" s="6" t="s">
        <v>1</v>
      </c>
      <c r="F1" s="44" t="s">
        <v>2</v>
      </c>
      <c r="G1" s="10" t="s">
        <v>37</v>
      </c>
      <c r="H1" s="3" t="s">
        <v>3</v>
      </c>
      <c r="I1" s="9" t="s">
        <v>4</v>
      </c>
      <c r="J1" s="9" t="s">
        <v>5</v>
      </c>
      <c r="K1" s="9" t="s">
        <v>6</v>
      </c>
      <c r="L1" s="9" t="s">
        <v>7</v>
      </c>
      <c r="M1" s="9" t="s">
        <v>8</v>
      </c>
      <c r="N1" s="9" t="s">
        <v>9</v>
      </c>
      <c r="O1" s="9" t="s">
        <v>10</v>
      </c>
      <c r="P1" s="9" t="s">
        <v>24</v>
      </c>
      <c r="Q1" s="9" t="s">
        <v>27</v>
      </c>
      <c r="R1" s="9" t="s">
        <v>25</v>
      </c>
      <c r="S1" s="23" t="s">
        <v>29</v>
      </c>
    </row>
    <row r="2" spans="1:19" ht="18" x14ac:dyDescent="0.35">
      <c r="A2" s="49" t="s">
        <v>36</v>
      </c>
      <c r="B2" s="21" t="s">
        <v>0</v>
      </c>
      <c r="C2" s="12"/>
      <c r="D2" s="7"/>
      <c r="E2" s="42">
        <f>F2*H2</f>
        <v>232.70063439507882</v>
      </c>
      <c r="F2" s="45">
        <f>G2*10</f>
        <v>21.154603126825346</v>
      </c>
      <c r="G2" s="47">
        <v>2.1154603126825346</v>
      </c>
      <c r="H2" s="8">
        <f>SUM(I2,J2,K2,L2,N2)</f>
        <v>11</v>
      </c>
      <c r="I2" s="12">
        <v>3</v>
      </c>
      <c r="J2" s="12">
        <v>2</v>
      </c>
      <c r="K2" s="12">
        <v>2</v>
      </c>
      <c r="L2" s="12">
        <v>2</v>
      </c>
      <c r="M2" s="13">
        <v>0</v>
      </c>
      <c r="N2" s="14">
        <f>IF( O2 = "Low",3, IF(O2="Med",2, IF(O2="High",1,0)))</f>
        <v>2</v>
      </c>
      <c r="O2" s="12" t="s">
        <v>11</v>
      </c>
      <c r="P2" s="15" t="s">
        <v>44</v>
      </c>
      <c r="Q2" s="15" t="s">
        <v>80</v>
      </c>
      <c r="R2" s="15" t="s">
        <v>26</v>
      </c>
      <c r="S2" s="24" t="s">
        <v>57</v>
      </c>
    </row>
    <row r="3" spans="1:19" ht="18" x14ac:dyDescent="0.35">
      <c r="A3" s="50" t="s">
        <v>31</v>
      </c>
      <c r="B3" s="22" t="s">
        <v>0</v>
      </c>
      <c r="C3" s="16"/>
      <c r="D3" s="4"/>
      <c r="E3" s="43">
        <f>F3*H3</f>
        <v>187.57154743265858</v>
      </c>
      <c r="F3" s="46">
        <f>G3*10</f>
        <v>18.757154743265858</v>
      </c>
      <c r="G3" s="48">
        <v>1.8757154743265856</v>
      </c>
      <c r="H3" s="5">
        <f>SUM(I3,J3,K3,L3,N3)</f>
        <v>10</v>
      </c>
      <c r="I3" s="26">
        <v>3</v>
      </c>
      <c r="J3" s="26">
        <v>2</v>
      </c>
      <c r="K3" s="26">
        <v>2</v>
      </c>
      <c r="L3" s="26">
        <v>2</v>
      </c>
      <c r="M3" s="17">
        <v>0</v>
      </c>
      <c r="N3" s="18">
        <f>IF( O3 = "Low",3, IF(O3="Med",2, IF(O3="High",1,0)))</f>
        <v>1</v>
      </c>
      <c r="O3" s="16" t="s">
        <v>12</v>
      </c>
      <c r="P3" s="19" t="s">
        <v>33</v>
      </c>
      <c r="Q3" s="19" t="s">
        <v>23</v>
      </c>
      <c r="R3" s="19" t="s">
        <v>83</v>
      </c>
      <c r="S3" s="25" t="s">
        <v>58</v>
      </c>
    </row>
    <row r="4" spans="1:19" ht="18" x14ac:dyDescent="0.35">
      <c r="A4" s="51" t="s">
        <v>46</v>
      </c>
      <c r="B4" s="34" t="s">
        <v>0</v>
      </c>
      <c r="C4" s="40"/>
      <c r="D4" s="4"/>
      <c r="E4" s="43">
        <f>F4*H4</f>
        <v>134.40551118328895</v>
      </c>
      <c r="F4" s="46">
        <f>G4*10</f>
        <v>16.800688897911119</v>
      </c>
      <c r="G4" s="48">
        <v>1.680068889791112</v>
      </c>
      <c r="H4" s="5">
        <f>SUM(I4,J4,K4,L4,N4)</f>
        <v>8</v>
      </c>
      <c r="I4" s="26">
        <v>3</v>
      </c>
      <c r="J4" s="26">
        <v>2</v>
      </c>
      <c r="K4" s="26">
        <v>2</v>
      </c>
      <c r="L4" s="53"/>
      <c r="M4" s="41" t="s">
        <v>19</v>
      </c>
      <c r="N4" s="18">
        <f>IF( O4 = "Low",3, IF(O4="Med",2, IF(O4="High",1,0)))</f>
        <v>1</v>
      </c>
      <c r="O4" s="16" t="s">
        <v>12</v>
      </c>
      <c r="P4" s="19" t="s">
        <v>40</v>
      </c>
      <c r="Q4" s="19" t="s">
        <v>80</v>
      </c>
      <c r="R4" s="19" t="s">
        <v>42</v>
      </c>
      <c r="S4" s="25" t="s">
        <v>59</v>
      </c>
    </row>
    <row r="5" spans="1:19" ht="18" x14ac:dyDescent="0.35">
      <c r="A5" s="50" t="s">
        <v>16</v>
      </c>
      <c r="B5" s="22" t="s">
        <v>0</v>
      </c>
      <c r="C5" s="16"/>
      <c r="D5" s="4"/>
      <c r="E5" s="43">
        <f>F5*H5</f>
        <v>117.54107915219026</v>
      </c>
      <c r="F5" s="46">
        <f>G5*10</f>
        <v>16.791582736027181</v>
      </c>
      <c r="G5" s="48">
        <v>1.679158273602718</v>
      </c>
      <c r="H5" s="5">
        <f>SUM(I5,J5,K5,L5,N5)</f>
        <v>7</v>
      </c>
      <c r="I5" s="52"/>
      <c r="J5" s="16">
        <v>2</v>
      </c>
      <c r="K5" s="16">
        <v>2</v>
      </c>
      <c r="L5" s="16">
        <v>2</v>
      </c>
      <c r="M5" s="17">
        <v>0</v>
      </c>
      <c r="N5" s="18">
        <f>IF( O5 = "Low",3, IF(O5="Med",2, IF(O5="High",1,0)))</f>
        <v>1</v>
      </c>
      <c r="O5" s="16" t="s">
        <v>12</v>
      </c>
      <c r="P5" s="19"/>
      <c r="Q5" s="19" t="s">
        <v>38</v>
      </c>
      <c r="R5" s="19"/>
      <c r="S5" s="25" t="s">
        <v>60</v>
      </c>
    </row>
    <row r="6" spans="1:19" ht="18" x14ac:dyDescent="0.35">
      <c r="A6" s="50" t="s">
        <v>48</v>
      </c>
      <c r="B6" s="22" t="s">
        <v>0</v>
      </c>
      <c r="C6" s="16"/>
      <c r="D6" s="4"/>
      <c r="E6" s="43">
        <f>F6*H6</f>
        <v>167.12936074047184</v>
      </c>
      <c r="F6" s="46">
        <f>G6*10</f>
        <v>16.712936074047185</v>
      </c>
      <c r="G6" s="48">
        <v>1.6712936074047184</v>
      </c>
      <c r="H6" s="5">
        <f>SUM(I6,J6,K6,L6,N6)</f>
        <v>10</v>
      </c>
      <c r="I6" s="16">
        <v>3</v>
      </c>
      <c r="J6" s="16">
        <v>2</v>
      </c>
      <c r="K6" s="16">
        <v>2</v>
      </c>
      <c r="L6" s="16">
        <v>2</v>
      </c>
      <c r="M6" s="17">
        <v>0</v>
      </c>
      <c r="N6" s="18">
        <f>IF( O6 = "Low",3, IF(O6="Med",2, IF(O6="High",1,0)))</f>
        <v>1</v>
      </c>
      <c r="O6" s="16" t="s">
        <v>12</v>
      </c>
      <c r="P6" s="19" t="s">
        <v>35</v>
      </c>
      <c r="Q6" s="19" t="s">
        <v>23</v>
      </c>
      <c r="R6" s="19"/>
      <c r="S6" s="25" t="s">
        <v>62</v>
      </c>
    </row>
    <row r="7" spans="1:19" ht="18" x14ac:dyDescent="0.35">
      <c r="A7" s="50" t="s">
        <v>47</v>
      </c>
      <c r="B7" s="22" t="s">
        <v>0</v>
      </c>
      <c r="C7" s="16"/>
      <c r="D7" s="4"/>
      <c r="E7" s="43">
        <f>F7*H7</f>
        <v>133.69689291911516</v>
      </c>
      <c r="F7" s="46">
        <f>G7*10</f>
        <v>16.712111614889395</v>
      </c>
      <c r="G7" s="48">
        <v>1.6712111614889393</v>
      </c>
      <c r="H7" s="5">
        <f>SUM(I7,J7,K7,L7,N7)</f>
        <v>8</v>
      </c>
      <c r="I7" s="40">
        <v>3</v>
      </c>
      <c r="J7" s="40">
        <v>2</v>
      </c>
      <c r="K7" s="26">
        <v>2</v>
      </c>
      <c r="L7" s="52"/>
      <c r="M7" s="41" t="s">
        <v>19</v>
      </c>
      <c r="N7" s="18">
        <f>IF( O7 = "Low",3, IF(O7="Med",2, IF(O7="High",1,0)))</f>
        <v>1</v>
      </c>
      <c r="O7" s="16" t="s">
        <v>12</v>
      </c>
      <c r="P7" s="19" t="s">
        <v>39</v>
      </c>
      <c r="Q7" s="19" t="s">
        <v>23</v>
      </c>
      <c r="R7" s="19" t="s">
        <v>42</v>
      </c>
      <c r="S7" s="25" t="s">
        <v>61</v>
      </c>
    </row>
    <row r="8" spans="1:19" ht="18" x14ac:dyDescent="0.35">
      <c r="A8" s="50" t="s">
        <v>49</v>
      </c>
      <c r="B8" s="22" t="s">
        <v>0</v>
      </c>
      <c r="C8" s="16"/>
      <c r="D8" s="4"/>
      <c r="E8" s="43">
        <f>F8*H8</f>
        <v>113.51128585850807</v>
      </c>
      <c r="F8" s="46">
        <f>G8*10</f>
        <v>16.215897979786867</v>
      </c>
      <c r="G8" s="48">
        <v>1.6215897979786869</v>
      </c>
      <c r="H8" s="5">
        <f>SUM(I8,J8,K8,L8,N8)</f>
        <v>7</v>
      </c>
      <c r="I8" s="52"/>
      <c r="J8" s="16">
        <v>2</v>
      </c>
      <c r="K8" s="16">
        <v>2</v>
      </c>
      <c r="L8" s="16">
        <v>2</v>
      </c>
      <c r="M8" s="17">
        <v>0</v>
      </c>
      <c r="N8" s="18">
        <f>IF( O8 = "Low",3, IF(O8="Med",2, IF(O8="High",1,0)))</f>
        <v>1</v>
      </c>
      <c r="O8" s="16" t="s">
        <v>12</v>
      </c>
      <c r="P8" s="19"/>
      <c r="Q8" s="19" t="s">
        <v>23</v>
      </c>
      <c r="R8" s="19"/>
      <c r="S8" s="25" t="s">
        <v>63</v>
      </c>
    </row>
    <row r="9" spans="1:19" ht="18" x14ac:dyDescent="0.35">
      <c r="A9" s="50" t="s">
        <v>77</v>
      </c>
      <c r="B9" s="22" t="s">
        <v>0</v>
      </c>
      <c r="C9" s="16"/>
      <c r="D9" s="4"/>
      <c r="E9" s="43">
        <f>F9*H9</f>
        <v>170.17156946323612</v>
      </c>
      <c r="F9" s="46">
        <f>G9*10</f>
        <v>15.470142678476012</v>
      </c>
      <c r="G9" s="48">
        <v>1.5470142678476013</v>
      </c>
      <c r="H9" s="5">
        <f>SUM(I9,J9,K9,L9,N9)</f>
        <v>11</v>
      </c>
      <c r="I9" s="16">
        <v>3</v>
      </c>
      <c r="J9" s="16">
        <v>2</v>
      </c>
      <c r="K9" s="16">
        <v>2</v>
      </c>
      <c r="L9" s="16">
        <v>2</v>
      </c>
      <c r="M9" s="17">
        <v>0</v>
      </c>
      <c r="N9" s="18">
        <f>IF( O9 = "Low",3, IF(O9="Med",2, IF(O9="High",1,0)))</f>
        <v>2</v>
      </c>
      <c r="O9" s="16" t="s">
        <v>11</v>
      </c>
      <c r="P9" s="19" t="s">
        <v>34</v>
      </c>
      <c r="Q9" s="19" t="s">
        <v>30</v>
      </c>
      <c r="R9" s="19" t="s">
        <v>41</v>
      </c>
      <c r="S9" s="25" t="s">
        <v>64</v>
      </c>
    </row>
    <row r="10" spans="1:19" ht="18" x14ac:dyDescent="0.35">
      <c r="A10" s="50" t="s">
        <v>50</v>
      </c>
      <c r="B10" s="22" t="s">
        <v>0</v>
      </c>
      <c r="C10" s="16"/>
      <c r="D10" s="4"/>
      <c r="E10" s="43">
        <f>F10*H10</f>
        <v>123.62444184666408</v>
      </c>
      <c r="F10" s="46">
        <f>G10*10</f>
        <v>15.45305523083301</v>
      </c>
      <c r="G10" s="48">
        <v>1.545305523083301</v>
      </c>
      <c r="H10" s="5">
        <f>SUM(I10,J10,K10,L10,N10)</f>
        <v>8</v>
      </c>
      <c r="I10" s="16">
        <v>3</v>
      </c>
      <c r="J10" s="16">
        <v>2</v>
      </c>
      <c r="K10" s="16">
        <v>2</v>
      </c>
      <c r="L10" s="53"/>
      <c r="M10" s="17" t="s">
        <v>19</v>
      </c>
      <c r="N10" s="18">
        <f>IF( O10 = "Low",3, IF(O10="Med",2, IF(O10="High",1,0)))</f>
        <v>1</v>
      </c>
      <c r="O10" s="16" t="s">
        <v>12</v>
      </c>
      <c r="P10" s="19" t="s">
        <v>21</v>
      </c>
      <c r="Q10" s="19" t="s">
        <v>23</v>
      </c>
      <c r="R10" s="19"/>
      <c r="S10" s="25" t="s">
        <v>65</v>
      </c>
    </row>
    <row r="11" spans="1:19" ht="18" x14ac:dyDescent="0.35">
      <c r="A11" s="51" t="s">
        <v>76</v>
      </c>
      <c r="B11" s="34"/>
      <c r="C11" s="40"/>
      <c r="D11" s="4"/>
      <c r="E11" s="43">
        <f>F11*H11</f>
        <v>15.159607548496439</v>
      </c>
      <c r="F11" s="46">
        <f>G11*10</f>
        <v>15.159607548496439</v>
      </c>
      <c r="G11" s="48">
        <v>1.5159607548496439</v>
      </c>
      <c r="H11" s="5">
        <f>SUM(I11,J11,K11,L11,N11)</f>
        <v>1</v>
      </c>
      <c r="I11" s="53"/>
      <c r="J11" s="53"/>
      <c r="K11" s="53"/>
      <c r="L11" s="53"/>
      <c r="M11" s="41" t="s">
        <v>79</v>
      </c>
      <c r="N11" s="18">
        <f>IF( O11 = "Low",3, IF(O11="Med",2, IF(O11="High",1,0)))</f>
        <v>1</v>
      </c>
      <c r="O11" s="16" t="s">
        <v>12</v>
      </c>
      <c r="P11" s="19"/>
      <c r="Q11" s="19"/>
      <c r="R11" s="19"/>
      <c r="S11" s="25" t="s">
        <v>66</v>
      </c>
    </row>
    <row r="12" spans="1:19" ht="18" x14ac:dyDescent="0.35">
      <c r="A12" s="50" t="s">
        <v>51</v>
      </c>
      <c r="B12" s="22" t="s">
        <v>0</v>
      </c>
      <c r="C12" s="16"/>
      <c r="D12" s="4"/>
      <c r="E12" s="43">
        <f>F12*H12</f>
        <v>141.21977385866273</v>
      </c>
      <c r="F12" s="46">
        <f>G12*10</f>
        <v>14.121977385866273</v>
      </c>
      <c r="G12" s="48">
        <v>1.4121977385866273</v>
      </c>
      <c r="H12" s="5">
        <f>SUM(I12,J12,K12,L12,N12)</f>
        <v>10</v>
      </c>
      <c r="I12" s="16">
        <v>3</v>
      </c>
      <c r="J12" s="16">
        <v>2</v>
      </c>
      <c r="K12" s="16">
        <v>2</v>
      </c>
      <c r="L12" s="16">
        <v>2</v>
      </c>
      <c r="M12" s="17">
        <v>0</v>
      </c>
      <c r="N12" s="18">
        <f>IF( O12 = "Low",3, IF(O12="Med",2, IF(O12="High",1,0)))</f>
        <v>1</v>
      </c>
      <c r="O12" s="16" t="s">
        <v>12</v>
      </c>
      <c r="P12" s="19" t="s">
        <v>35</v>
      </c>
      <c r="Q12" s="19" t="s">
        <v>23</v>
      </c>
      <c r="R12" s="19" t="s">
        <v>20</v>
      </c>
      <c r="S12" s="25" t="s">
        <v>67</v>
      </c>
    </row>
    <row r="13" spans="1:19" ht="18" x14ac:dyDescent="0.35">
      <c r="A13" s="50" t="s">
        <v>18</v>
      </c>
      <c r="B13" s="22" t="s">
        <v>0</v>
      </c>
      <c r="C13" s="16"/>
      <c r="D13" s="4"/>
      <c r="E13" s="43">
        <f>F13*H13</f>
        <v>124.26566864066862</v>
      </c>
      <c r="F13" s="46">
        <f>G13*10</f>
        <v>13.807296515629847</v>
      </c>
      <c r="G13" s="48">
        <v>1.3807296515629848</v>
      </c>
      <c r="H13" s="5">
        <f>SUM(I13,J13,K13,L13,N13)</f>
        <v>9</v>
      </c>
      <c r="I13" s="16">
        <v>3</v>
      </c>
      <c r="J13" s="16">
        <v>2</v>
      </c>
      <c r="K13" s="53"/>
      <c r="L13" s="16">
        <v>2</v>
      </c>
      <c r="M13" s="17">
        <v>0</v>
      </c>
      <c r="N13" s="18">
        <f>IF( O13 = "Low",3, IF(O13="Med",2, IF(O13="High",1,0)))</f>
        <v>2</v>
      </c>
      <c r="O13" s="16" t="s">
        <v>11</v>
      </c>
      <c r="P13" s="19" t="s">
        <v>32</v>
      </c>
      <c r="Q13" s="19"/>
      <c r="R13" s="19" t="s">
        <v>43</v>
      </c>
      <c r="S13" s="25" t="s">
        <v>68</v>
      </c>
    </row>
    <row r="14" spans="1:19" ht="18" x14ac:dyDescent="0.35">
      <c r="A14" s="51" t="s">
        <v>78</v>
      </c>
      <c r="B14" s="34"/>
      <c r="C14" s="40"/>
      <c r="D14" s="4"/>
      <c r="E14" s="43">
        <f>F14*H14</f>
        <v>54.880792491903598</v>
      </c>
      <c r="F14" s="46">
        <f>G14*10</f>
        <v>13.7201981229759</v>
      </c>
      <c r="G14" s="48">
        <v>1.37201981229759</v>
      </c>
      <c r="H14" s="5">
        <f>SUM(I14,J14,K14,L14,N14)</f>
        <v>4</v>
      </c>
      <c r="I14" s="53"/>
      <c r="J14" s="53"/>
      <c r="K14" s="53"/>
      <c r="L14" s="16">
        <v>2</v>
      </c>
      <c r="M14" s="17">
        <v>0</v>
      </c>
      <c r="N14" s="18">
        <f>IF( O14 = "Low",3, IF(O14="Med",2, IF(O14="High",1,0)))</f>
        <v>2</v>
      </c>
      <c r="O14" s="16" t="s">
        <v>11</v>
      </c>
      <c r="P14" s="19"/>
      <c r="Q14" s="19"/>
      <c r="R14" s="19"/>
      <c r="S14" s="25" t="s">
        <v>69</v>
      </c>
    </row>
    <row r="15" spans="1:19" ht="18" x14ac:dyDescent="0.35">
      <c r="A15" s="51" t="s">
        <v>52</v>
      </c>
      <c r="B15" s="34"/>
      <c r="C15" s="40"/>
      <c r="D15" s="4"/>
      <c r="E15" s="43">
        <f>F15*H15</f>
        <v>53.454531510087079</v>
      </c>
      <c r="F15" s="46">
        <f>G15*10</f>
        <v>13.36363287752177</v>
      </c>
      <c r="G15" s="48">
        <v>1.3363632877521769</v>
      </c>
      <c r="H15" s="5">
        <f>SUM(I15,J15,K15,L15,N15)</f>
        <v>4</v>
      </c>
      <c r="I15" s="53"/>
      <c r="J15" s="53"/>
      <c r="K15" s="53"/>
      <c r="L15" s="16">
        <v>2</v>
      </c>
      <c r="M15" s="17">
        <v>0</v>
      </c>
      <c r="N15" s="18">
        <f>IF( O15 = "Low",3, IF(O15="Med",2, IF(O15="High",1,0)))</f>
        <v>2</v>
      </c>
      <c r="O15" s="16" t="s">
        <v>11</v>
      </c>
      <c r="P15" s="19"/>
      <c r="Q15" s="19"/>
      <c r="R15" s="19"/>
      <c r="S15" s="25" t="s">
        <v>70</v>
      </c>
    </row>
    <row r="16" spans="1:19" ht="18" x14ac:dyDescent="0.35">
      <c r="A16" s="51" t="s">
        <v>53</v>
      </c>
      <c r="B16" s="34"/>
      <c r="C16" s="40"/>
      <c r="D16" s="4"/>
      <c r="E16" s="43">
        <f>F16*H16</f>
        <v>13.061896700785589</v>
      </c>
      <c r="F16" s="46">
        <f>G16*10</f>
        <v>13.061896700785589</v>
      </c>
      <c r="G16" s="48">
        <v>1.3061896700785589</v>
      </c>
      <c r="H16" s="5">
        <f>SUM(I16,J16,K16,L16,N16)</f>
        <v>1</v>
      </c>
      <c r="I16" s="53"/>
      <c r="J16" s="53"/>
      <c r="K16" s="53"/>
      <c r="L16" s="53"/>
      <c r="M16" s="41" t="s">
        <v>79</v>
      </c>
      <c r="N16" s="18">
        <f>IF( O16 = "Low",3, IF(O16="Med",2, IF(O16="High",1,0)))</f>
        <v>1</v>
      </c>
      <c r="O16" s="16" t="s">
        <v>12</v>
      </c>
      <c r="P16" s="19"/>
      <c r="Q16" s="19"/>
      <c r="R16" s="19"/>
      <c r="S16" s="25" t="s">
        <v>71</v>
      </c>
    </row>
    <row r="17" spans="1:19" ht="18" x14ac:dyDescent="0.35">
      <c r="A17" s="51" t="s">
        <v>54</v>
      </c>
      <c r="B17" s="34" t="s">
        <v>0</v>
      </c>
      <c r="C17" s="40"/>
      <c r="D17" s="4"/>
      <c r="E17" s="43">
        <f>F17*H17</f>
        <v>111.90377765377762</v>
      </c>
      <c r="F17" s="46">
        <f>G17*10</f>
        <v>12.433753072641958</v>
      </c>
      <c r="G17" s="48">
        <v>1.2433753072641958</v>
      </c>
      <c r="H17" s="5">
        <f>SUM(I17,J17,K17,L17,N17)</f>
        <v>9</v>
      </c>
      <c r="I17" s="26">
        <v>3</v>
      </c>
      <c r="J17" s="26">
        <v>2</v>
      </c>
      <c r="K17" s="26">
        <v>2</v>
      </c>
      <c r="L17" s="53"/>
      <c r="M17" s="41" t="s">
        <v>79</v>
      </c>
      <c r="N17" s="18">
        <f>IF( O17 = "Low",3, IF(O17="Med",2, IF(O17="High",1,0)))</f>
        <v>2</v>
      </c>
      <c r="O17" s="16" t="s">
        <v>11</v>
      </c>
      <c r="P17" s="19" t="s">
        <v>82</v>
      </c>
      <c r="Q17" s="19" t="s">
        <v>81</v>
      </c>
      <c r="R17" s="19"/>
      <c r="S17" s="25" t="s">
        <v>72</v>
      </c>
    </row>
    <row r="18" spans="1:19" ht="18" x14ac:dyDescent="0.35">
      <c r="A18" s="51" t="s">
        <v>55</v>
      </c>
      <c r="B18" s="34"/>
      <c r="C18" s="40"/>
      <c r="D18" s="4"/>
      <c r="E18" s="43">
        <f>F18*H18</f>
        <v>11.778197028197027</v>
      </c>
      <c r="F18" s="46">
        <f>G18*10</f>
        <v>11.778197028197027</v>
      </c>
      <c r="G18" s="48">
        <v>1.1778197028197028</v>
      </c>
      <c r="H18" s="5">
        <f>SUM(I18,J18,K18,L18,N18)</f>
        <v>1</v>
      </c>
      <c r="I18" s="53"/>
      <c r="J18" s="53"/>
      <c r="K18" s="53"/>
      <c r="L18" s="53"/>
      <c r="M18" s="17" t="s">
        <v>19</v>
      </c>
      <c r="N18" s="18">
        <f>IF( O18 = "Low",3, IF(O18="Med",2, IF(O18="High",1,0)))</f>
        <v>1</v>
      </c>
      <c r="O18" s="16" t="s">
        <v>12</v>
      </c>
      <c r="P18" s="19"/>
      <c r="Q18" s="19"/>
      <c r="R18" s="19"/>
      <c r="S18" s="25" t="s">
        <v>73</v>
      </c>
    </row>
    <row r="19" spans="1:19" ht="18" x14ac:dyDescent="0.35">
      <c r="A19" s="50" t="s">
        <v>17</v>
      </c>
      <c r="B19" s="22" t="s">
        <v>0</v>
      </c>
      <c r="C19" s="16"/>
      <c r="D19" s="4"/>
      <c r="E19" s="43">
        <f>F19*H19</f>
        <v>116.47654939321605</v>
      </c>
      <c r="F19" s="46">
        <f>G19*10</f>
        <v>11.647654939321605</v>
      </c>
      <c r="G19" s="48">
        <v>1.1647654939321606</v>
      </c>
      <c r="H19" s="5">
        <f>SUM(I19,J19,K19,L19,N19)</f>
        <v>10</v>
      </c>
      <c r="I19" s="16">
        <v>3</v>
      </c>
      <c r="J19" s="16">
        <v>2</v>
      </c>
      <c r="K19" s="16">
        <v>2</v>
      </c>
      <c r="L19" s="16">
        <v>2</v>
      </c>
      <c r="M19" s="17">
        <v>0</v>
      </c>
      <c r="N19" s="18">
        <f>IF( O19 = "Low",3, IF(O19="Med",2, IF(O19="High",1,0)))</f>
        <v>1</v>
      </c>
      <c r="O19" s="16" t="s">
        <v>12</v>
      </c>
      <c r="P19" s="19" t="s">
        <v>22</v>
      </c>
      <c r="Q19" s="19" t="s">
        <v>23</v>
      </c>
      <c r="R19" s="19" t="s">
        <v>28</v>
      </c>
      <c r="S19" s="25" t="s">
        <v>74</v>
      </c>
    </row>
    <row r="20" spans="1:19" ht="18" x14ac:dyDescent="0.35">
      <c r="A20" s="51" t="s">
        <v>56</v>
      </c>
      <c r="B20" s="34"/>
      <c r="C20" s="40"/>
      <c r="D20" s="4"/>
      <c r="E20" s="43">
        <f>F20*H20</f>
        <v>20.961914434136656</v>
      </c>
      <c r="F20" s="46">
        <f>G20*10</f>
        <v>10.480957217068328</v>
      </c>
      <c r="G20" s="48">
        <v>1.0480957217068327</v>
      </c>
      <c r="H20" s="5">
        <f>SUM(I20,J20,K20,L20,N20)</f>
        <v>2</v>
      </c>
      <c r="I20" s="53"/>
      <c r="J20" s="53"/>
      <c r="K20" s="53"/>
      <c r="L20" s="53"/>
      <c r="M20" s="41" t="s">
        <v>79</v>
      </c>
      <c r="N20" s="18">
        <f>IF( O20 = "Low",3, IF(O20="Med",2, IF(O20="High",1,0)))</f>
        <v>2</v>
      </c>
      <c r="O20" s="16" t="s">
        <v>11</v>
      </c>
      <c r="P20" s="19"/>
      <c r="Q20" s="19"/>
      <c r="R20" s="19"/>
      <c r="S20" s="25" t="s">
        <v>75</v>
      </c>
    </row>
    <row r="26" spans="1:19" x14ac:dyDescent="0.3">
      <c r="S26" s="25"/>
    </row>
  </sheetData>
  <sortState xmlns:xlrd2="http://schemas.microsoft.com/office/spreadsheetml/2017/richdata2" ref="A2:S20">
    <sortCondition descending="1" ref="G2:G20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3"/>
  <sheetViews>
    <sheetView workbookViewId="0">
      <selection activeCell="B2" sqref="B2:E13"/>
    </sheetView>
  </sheetViews>
  <sheetFormatPr defaultRowHeight="14.4" x14ac:dyDescent="0.3"/>
  <cols>
    <col min="1" max="1" width="6.33203125" customWidth="1"/>
    <col min="2" max="2" width="36.33203125" customWidth="1"/>
    <col min="4" max="4" width="16.6640625" customWidth="1"/>
    <col min="5" max="5" width="8.33203125" customWidth="1"/>
  </cols>
  <sheetData>
    <row r="1" spans="1:5" ht="31.8" thickBot="1" x14ac:dyDescent="0.35">
      <c r="A1" s="27" t="s">
        <v>15</v>
      </c>
      <c r="B1" s="28" t="s">
        <v>14</v>
      </c>
      <c r="C1" s="27" t="s">
        <v>13</v>
      </c>
      <c r="D1" s="29" t="s">
        <v>24</v>
      </c>
      <c r="E1" s="29" t="s">
        <v>27</v>
      </c>
    </row>
    <row r="2" spans="1:5" ht="15.6" x14ac:dyDescent="0.3">
      <c r="A2" s="30">
        <v>1</v>
      </c>
      <c r="B2" s="37"/>
      <c r="C2" s="31"/>
      <c r="D2" s="32"/>
      <c r="E2" s="32"/>
    </row>
    <row r="3" spans="1:5" ht="15.6" x14ac:dyDescent="0.3">
      <c r="A3" s="33">
        <v>2</v>
      </c>
      <c r="B3" s="38"/>
      <c r="C3" s="34"/>
      <c r="D3" s="35"/>
      <c r="E3" s="35"/>
    </row>
    <row r="4" spans="1:5" ht="15.6" x14ac:dyDescent="0.3">
      <c r="A4" s="33">
        <v>3</v>
      </c>
      <c r="B4" s="38"/>
      <c r="C4" s="34"/>
      <c r="D4" s="35"/>
      <c r="E4" s="35"/>
    </row>
    <row r="5" spans="1:5" ht="15.6" x14ac:dyDescent="0.3">
      <c r="A5" s="33">
        <v>4</v>
      </c>
      <c r="B5" s="38"/>
      <c r="C5" s="34"/>
      <c r="D5" s="35"/>
      <c r="E5" s="35"/>
    </row>
    <row r="6" spans="1:5" ht="15.6" x14ac:dyDescent="0.3">
      <c r="A6" s="33">
        <v>5</v>
      </c>
      <c r="B6" s="38"/>
      <c r="C6" s="34"/>
      <c r="D6" s="35"/>
      <c r="E6" s="35"/>
    </row>
    <row r="7" spans="1:5" ht="15.6" x14ac:dyDescent="0.3">
      <c r="A7" s="33">
        <v>6</v>
      </c>
      <c r="B7" s="38"/>
      <c r="C7" s="34"/>
      <c r="D7" s="35"/>
      <c r="E7" s="35"/>
    </row>
    <row r="8" spans="1:5" ht="15.6" x14ac:dyDescent="0.3">
      <c r="A8" s="33">
        <v>7</v>
      </c>
      <c r="B8" s="38"/>
      <c r="C8" s="34"/>
      <c r="D8" s="35"/>
      <c r="E8" s="35"/>
    </row>
    <row r="9" spans="1:5" ht="15.6" x14ac:dyDescent="0.3">
      <c r="A9" s="33">
        <v>8</v>
      </c>
      <c r="B9" s="38"/>
      <c r="C9" s="34"/>
      <c r="D9" s="35"/>
      <c r="E9" s="35"/>
    </row>
    <row r="10" spans="1:5" ht="15.6" x14ac:dyDescent="0.3">
      <c r="A10" s="33">
        <v>9</v>
      </c>
      <c r="B10" s="38"/>
      <c r="C10" s="34"/>
      <c r="D10" s="36"/>
      <c r="E10" s="35"/>
    </row>
    <row r="11" spans="1:5" ht="15.6" x14ac:dyDescent="0.3">
      <c r="A11" s="33">
        <v>10</v>
      </c>
      <c r="B11" s="38"/>
      <c r="C11" s="34"/>
      <c r="D11" s="35"/>
      <c r="E11" s="35"/>
    </row>
    <row r="12" spans="1:5" ht="15.6" x14ac:dyDescent="0.3">
      <c r="A12" s="33">
        <v>11</v>
      </c>
      <c r="B12" s="38"/>
      <c r="C12" s="34"/>
      <c r="D12" s="35"/>
      <c r="E12" s="35"/>
    </row>
    <row r="13" spans="1:5" ht="15.6" x14ac:dyDescent="0.3">
      <c r="A13" s="33">
        <v>12</v>
      </c>
      <c r="B13" s="38"/>
      <c r="C13" s="34"/>
      <c r="D13" s="35"/>
      <c r="E13" s="35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5"/>
  <sheetViews>
    <sheetView workbookViewId="0">
      <selection activeCell="B21" sqref="B21"/>
    </sheetView>
  </sheetViews>
  <sheetFormatPr defaultRowHeight="14.4" x14ac:dyDescent="0.3"/>
  <cols>
    <col min="1" max="1" width="6.109375" customWidth="1"/>
    <col min="2" max="2" width="51.88671875" customWidth="1"/>
    <col min="3" max="3" width="7.5546875" customWidth="1"/>
    <col min="4" max="4" width="16.6640625" customWidth="1"/>
    <col min="5" max="5" width="7.6640625" customWidth="1"/>
  </cols>
  <sheetData>
    <row r="1" spans="1:5" ht="31.8" thickBot="1" x14ac:dyDescent="0.35">
      <c r="A1" s="27" t="s">
        <v>15</v>
      </c>
      <c r="B1" s="28" t="s">
        <v>14</v>
      </c>
      <c r="C1" s="27" t="s">
        <v>13</v>
      </c>
      <c r="D1" s="29" t="s">
        <v>24</v>
      </c>
      <c r="E1" s="29" t="s">
        <v>27</v>
      </c>
    </row>
    <row r="2" spans="1:5" ht="15.6" x14ac:dyDescent="0.3">
      <c r="A2" s="30">
        <v>1</v>
      </c>
      <c r="B2" s="37"/>
      <c r="C2" s="31"/>
      <c r="D2" s="32"/>
      <c r="E2" s="32"/>
    </row>
    <row r="3" spans="1:5" ht="15.6" x14ac:dyDescent="0.3">
      <c r="A3" s="33">
        <v>2</v>
      </c>
      <c r="B3" s="38"/>
      <c r="C3" s="34"/>
      <c r="D3" s="35"/>
      <c r="E3" s="35"/>
    </row>
    <row r="4" spans="1:5" ht="15.6" x14ac:dyDescent="0.3">
      <c r="A4" s="33">
        <v>3</v>
      </c>
      <c r="B4" s="38"/>
      <c r="C4" s="34"/>
      <c r="D4" s="35"/>
      <c r="E4" s="35"/>
    </row>
    <row r="5" spans="1:5" ht="15.6" x14ac:dyDescent="0.3">
      <c r="A5" s="33">
        <v>4</v>
      </c>
      <c r="B5" s="38"/>
      <c r="C5" s="34"/>
      <c r="D5" s="35"/>
      <c r="E5" s="35"/>
    </row>
    <row r="6" spans="1:5" ht="15.6" x14ac:dyDescent="0.3">
      <c r="A6" s="33">
        <v>5</v>
      </c>
      <c r="B6" s="38"/>
      <c r="C6" s="34"/>
      <c r="D6" s="35"/>
      <c r="E6" s="35"/>
    </row>
    <row r="7" spans="1:5" ht="15.6" x14ac:dyDescent="0.3">
      <c r="A7" s="33">
        <v>6</v>
      </c>
      <c r="B7" s="38"/>
      <c r="C7" s="34"/>
      <c r="D7" s="35"/>
      <c r="E7" s="35"/>
    </row>
    <row r="8" spans="1:5" ht="15.6" x14ac:dyDescent="0.3">
      <c r="A8" s="33">
        <v>7</v>
      </c>
      <c r="B8" s="38"/>
      <c r="C8" s="34"/>
      <c r="D8" s="35"/>
      <c r="E8" s="35"/>
    </row>
    <row r="9" spans="1:5" ht="15.6" x14ac:dyDescent="0.3">
      <c r="A9" s="33">
        <v>8</v>
      </c>
      <c r="B9" s="38"/>
      <c r="C9" s="34"/>
      <c r="D9" s="35"/>
      <c r="E9" s="35"/>
    </row>
    <row r="10" spans="1:5" ht="15.6" x14ac:dyDescent="0.3">
      <c r="A10" s="33">
        <v>9</v>
      </c>
      <c r="B10" s="38"/>
      <c r="C10" s="34"/>
      <c r="D10" s="36"/>
      <c r="E10" s="35"/>
    </row>
    <row r="11" spans="1:5" ht="15.6" x14ac:dyDescent="0.3">
      <c r="A11" s="33">
        <v>10</v>
      </c>
      <c r="B11" s="38"/>
      <c r="C11" s="34"/>
      <c r="D11" s="35"/>
      <c r="E11" s="35"/>
    </row>
    <row r="12" spans="1:5" ht="15.6" x14ac:dyDescent="0.3">
      <c r="A12" s="33">
        <v>11</v>
      </c>
      <c r="B12" s="38"/>
      <c r="C12" s="34"/>
      <c r="D12" s="35"/>
      <c r="E12" s="35"/>
    </row>
    <row r="13" spans="1:5" ht="15.6" x14ac:dyDescent="0.3">
      <c r="A13" s="33">
        <v>12</v>
      </c>
      <c r="B13" s="38"/>
      <c r="C13" s="34"/>
      <c r="D13" s="35"/>
      <c r="E13" s="35"/>
    </row>
    <row r="14" spans="1:5" x14ac:dyDescent="0.3">
      <c r="B14" s="39"/>
    </row>
    <row r="15" spans="1:5" x14ac:dyDescent="0.3">
      <c r="B15" s="39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2020 PRIORITIZATION</vt:lpstr>
      <vt:lpstr>Summary Short Names</vt:lpstr>
      <vt:lpstr>Summary Full Names</vt:lpstr>
    </vt:vector>
  </TitlesOfParts>
  <Company>Metropolitan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Maasgm</dc:creator>
  <cp:lastModifiedBy>Kotz, Mark</cp:lastModifiedBy>
  <cp:lastPrinted>2018-12-06T15:15:01Z</cp:lastPrinted>
  <dcterms:created xsi:type="dcterms:W3CDTF">2014-09-22T22:53:08Z</dcterms:created>
  <dcterms:modified xsi:type="dcterms:W3CDTF">2019-12-09T18:43:38Z</dcterms:modified>
</cp:coreProperties>
</file>